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dora" sheetId="1" r:id="rId4"/>
  </sheets>
  <definedNames/>
  <calcPr/>
  <extLst>
    <ext uri="GoogleSheetsCustomDataVersion1">
      <go:sheetsCustomData xmlns:go="http://customooxmlschemas.google.com/" r:id="rId5" roundtripDataSignature="AMtx7mh45xB1GxifAPn2PhNSmPUV2yAHSw=="/>
    </ext>
  </extLst>
</workbook>
</file>

<file path=xl/sharedStrings.xml><?xml version="1.0" encoding="utf-8"?>
<sst xmlns="http://schemas.openxmlformats.org/spreadsheetml/2006/main" count="27" uniqueCount="26">
  <si>
    <t>Introduce aquí los datos del coche eléctrico</t>
  </si>
  <si>
    <t>Precio</t>
  </si>
  <si>
    <t>Consumo (kWh/100km)</t>
  </si>
  <si>
    <t>Alquiler mensual batería (si procede)</t>
  </si>
  <si>
    <t>Instalación punto de carga</t>
  </si>
  <si>
    <t>Precio electricidad estimado (kWh)</t>
  </si>
  <si>
    <t>Introduce aquí los datos del vehículo de gasolina (o gasoil) equivalente</t>
  </si>
  <si>
    <t>Consumo (l/100km)</t>
  </si>
  <si>
    <t>Precio combustible estimado (l)</t>
  </si>
  <si>
    <t>Otros datos relevantes</t>
  </si>
  <si>
    <t>Kilómetros al año previstos</t>
  </si>
  <si>
    <t>Vida útil del vehículo prevista (años)</t>
  </si>
  <si>
    <t>Gasto anual en ORA o similar</t>
  </si>
  <si>
    <t>¿Cuántos días al año te vas en coche de vacaciones y necesitarías un coche con más autonomía?</t>
  </si>
  <si>
    <t xml:space="preserve">Impuesto de circulación </t>
  </si>
  <si>
    <t>Coche Eléctrico</t>
  </si>
  <si>
    <t>Coche Combustible fósil</t>
  </si>
  <si>
    <t>Diferencia</t>
  </si>
  <si>
    <t>Precio (con punto de carga)</t>
  </si>
  <si>
    <t>Gasto en combustible</t>
  </si>
  <si>
    <t>Gasto en mantenimiento</t>
  </si>
  <si>
    <t>Gasto en aparcamiento (ORA)</t>
  </si>
  <si>
    <t>Gasto batería (si procede)</t>
  </si>
  <si>
    <t>Gasto alquiler de coche</t>
  </si>
  <si>
    <t>Impuestos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</si>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</sst>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\ [$€-1]"/>
  </numFmts>
  <fonts count="5">
    <font>
      <sz val="10.0"/>
      <color rgb="FF000000"/>
      <name val="Arial"/>
    </font>
    <font>
      <b/>
      <color rgb="FFFFFFFF"/>
      <name val="Calibri"/>
    </font>
    <font>
      <color theme="1"/>
      <name val="Calibri"/>
    </font>
    <font>
      <color rgb="FF666666"/>
      <name val="Calibri"/>
    </font>
    <font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</fills>
  <borders count="2">
    <border/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0" fillId="3" fontId="2" numFmtId="0" xfId="0" applyFill="1" applyFont="1"/>
    <xf borderId="1" fillId="0" fontId="2" numFmtId="164" xfId="0" applyBorder="1" applyFont="1" applyNumberFormat="1"/>
    <xf borderId="1" fillId="0" fontId="2" numFmtId="0" xfId="0" applyBorder="1" applyFont="1"/>
    <xf borderId="0" fillId="0" fontId="2" numFmtId="165" xfId="0" applyFont="1" applyNumberFormat="1"/>
    <xf borderId="1" fillId="0" fontId="2" numFmtId="165" xfId="0" applyBorder="1" applyFont="1" applyNumberFormat="1"/>
    <xf borderId="1" fillId="0" fontId="3" numFmtId="0" xfId="0" applyBorder="1" applyFont="1"/>
    <xf borderId="1" fillId="0" fontId="2" numFmtId="3" xfId="0" applyBorder="1" applyFont="1" applyNumberFormat="1"/>
    <xf borderId="0" fillId="3" fontId="2" numFmtId="0" xfId="0" applyAlignment="1" applyFont="1">
      <alignment shrinkToFit="0" wrapText="1"/>
    </xf>
    <xf borderId="0" fillId="2" fontId="1" numFmtId="0" xfId="0" applyAlignment="1" applyFont="1">
      <alignment shrinkToFit="0" wrapText="1"/>
    </xf>
    <xf borderId="0" fillId="4" fontId="1" numFmtId="0" xfId="0" applyFill="1" applyFont="1"/>
    <xf borderId="0" fillId="3" fontId="2" numFmtId="165" xfId="0" applyFont="1" applyNumberFormat="1"/>
    <xf borderId="0" fillId="4" fontId="4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3.0"/>
    <col customWidth="1" min="3" max="3" width="16.43"/>
    <col customWidth="1" min="4" max="5" width="14.43"/>
    <col customWidth="1" min="6" max="6" width="47.29"/>
  </cols>
  <sheetData>
    <row r="1" ht="15.75" customHeight="1"/>
    <row r="2" ht="15.75" customHeight="1"/>
    <row r="3" ht="15.75" customHeight="1">
      <c r="A3" s="1"/>
      <c r="B3" s="1" t="s">
        <v>0</v>
      </c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B4" s="3" t="s">
        <v>1</v>
      </c>
      <c r="C4" s="4">
        <v>27000.0</v>
      </c>
    </row>
    <row r="5" ht="15.75" customHeight="1">
      <c r="B5" s="3" t="s">
        <v>2</v>
      </c>
      <c r="C5" s="5">
        <v>13.0</v>
      </c>
    </row>
    <row r="6" ht="15.75" customHeight="1">
      <c r="B6" s="3" t="s">
        <v>3</v>
      </c>
      <c r="C6" s="5"/>
    </row>
    <row r="7" ht="15.75" customHeight="1">
      <c r="B7" s="3" t="s">
        <v>4</v>
      </c>
      <c r="C7" s="6">
        <v>1200.0</v>
      </c>
    </row>
    <row r="8" ht="15.75" customHeight="1">
      <c r="B8" s="3" t="s">
        <v>5</v>
      </c>
      <c r="C8" s="4">
        <v>0.1</v>
      </c>
    </row>
    <row r="9" ht="15.75" customHeight="1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B10" s="3" t="s">
        <v>1</v>
      </c>
      <c r="C10" s="7">
        <v>16000.0</v>
      </c>
    </row>
    <row r="11" ht="15.75" customHeight="1">
      <c r="B11" s="3" t="s">
        <v>7</v>
      </c>
      <c r="C11" s="5">
        <v>7.0</v>
      </c>
    </row>
    <row r="12" ht="15.75" customHeight="1">
      <c r="B12" s="3" t="s">
        <v>8</v>
      </c>
      <c r="C12" s="8">
        <v>1.3</v>
      </c>
    </row>
    <row r="13" ht="15.75" customHeight="1">
      <c r="A13" s="2"/>
      <c r="B13" s="1" t="s">
        <v>9</v>
      </c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5.75" customHeight="1">
      <c r="B14" s="3" t="s">
        <v>10</v>
      </c>
      <c r="C14" s="9">
        <v>20000.0</v>
      </c>
    </row>
    <row r="15" ht="15.75" customHeight="1">
      <c r="B15" s="3" t="s">
        <v>11</v>
      </c>
      <c r="C15" s="5">
        <v>10.0</v>
      </c>
    </row>
    <row r="16" ht="15.75" customHeight="1">
      <c r="B16" s="3" t="s">
        <v>12</v>
      </c>
      <c r="C16" s="7">
        <v>200.0</v>
      </c>
    </row>
    <row r="17" ht="15.75" customHeight="1">
      <c r="B17" s="10" t="s">
        <v>13</v>
      </c>
      <c r="C17" s="5">
        <v>10.0</v>
      </c>
    </row>
    <row r="18" ht="15.75" customHeight="1">
      <c r="B18" s="3" t="s">
        <v>14</v>
      </c>
      <c r="C18" s="7">
        <v>66.0</v>
      </c>
    </row>
    <row r="19" ht="15.75" customHeight="1">
      <c r="A19" s="1"/>
      <c r="B19" s="1"/>
      <c r="C19" s="11" t="s">
        <v>15</v>
      </c>
      <c r="D19" s="11" t="s">
        <v>16</v>
      </c>
      <c r="E19" s="12" t="s">
        <v>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B20" s="3" t="s">
        <v>18</v>
      </c>
      <c r="C20" s="6">
        <f>C4+C7</f>
        <v>28200</v>
      </c>
      <c r="D20" s="6">
        <f>C10</f>
        <v>16000</v>
      </c>
      <c r="E20" s="6">
        <f t="shared" ref="E20:E26" si="1">C20-D20</f>
        <v>12200</v>
      </c>
    </row>
    <row r="21" ht="15.75" customHeight="1">
      <c r="B21" s="3" t="s">
        <v>19</v>
      </c>
      <c r="C21" s="6">
        <f>C14*C15*0.01*C5*C8</f>
        <v>2600</v>
      </c>
      <c r="D21" s="6">
        <f>C14*C15*C11*C12*0.01</f>
        <v>18200</v>
      </c>
      <c r="E21" s="6">
        <f t="shared" si="1"/>
        <v>-15600</v>
      </c>
    </row>
    <row r="22" ht="15.75" customHeight="1">
      <c r="B22" s="3" t="s">
        <v>20</v>
      </c>
      <c r="C22" s="6">
        <f>C14*C15*0.04</f>
        <v>8000</v>
      </c>
      <c r="D22" s="6">
        <f>C14*C15*0.05</f>
        <v>10000</v>
      </c>
      <c r="E22" s="6">
        <f t="shared" si="1"/>
        <v>-2000</v>
      </c>
    </row>
    <row r="23" ht="15.75" customHeight="1">
      <c r="B23" s="3" t="s">
        <v>21</v>
      </c>
      <c r="C23" s="13"/>
      <c r="D23" s="6">
        <f>C16*C15</f>
        <v>2000</v>
      </c>
      <c r="E23" s="6">
        <f t="shared" si="1"/>
        <v>-2000</v>
      </c>
    </row>
    <row r="24" ht="15.75" customHeight="1">
      <c r="B24" s="3" t="s">
        <v>22</v>
      </c>
      <c r="C24" s="6">
        <f>C6*12*C15</f>
        <v>0</v>
      </c>
      <c r="D24" s="13"/>
      <c r="E24" s="6">
        <f t="shared" si="1"/>
        <v>0</v>
      </c>
    </row>
    <row r="25" ht="15.75" customHeight="1">
      <c r="B25" s="3" t="s">
        <v>23</v>
      </c>
      <c r="C25" s="6">
        <f>C17*50*C15</f>
        <v>5000</v>
      </c>
      <c r="D25" s="13"/>
      <c r="E25" s="6">
        <f t="shared" si="1"/>
        <v>5000</v>
      </c>
    </row>
    <row r="26" ht="15.75" customHeight="1">
      <c r="B26" s="3" t="s">
        <v>24</v>
      </c>
      <c r="C26" s="6">
        <f>C18*C15*0.25</f>
        <v>165</v>
      </c>
      <c r="D26" s="6">
        <f>C18*C15</f>
        <v>660</v>
      </c>
      <c r="E26" s="6">
        <f t="shared" si="1"/>
        <v>-495</v>
      </c>
    </row>
    <row r="27" ht="15.75" customHeight="1">
      <c r="B27" s="14" t="s">
        <v>25</v>
      </c>
      <c r="C27" s="6">
        <f>SUM(C20:C25)</f>
        <v>43800</v>
      </c>
      <c r="D27" s="6">
        <f>SUM(D20:D26)</f>
        <v>46860</v>
      </c>
      <c r="E27" s="6">
        <f>SUM(E20:E25)</f>
        <v>-2400</v>
      </c>
    </row>
    <row r="28" ht="15.75" customHeight="1">
      <c r="B28" s="15"/>
    </row>
    <row r="29" ht="15.75" customHeight="1">
      <c r="B29" s="15"/>
    </row>
    <row r="30" ht="15.75" customHeight="1">
      <c r="B30" s="15"/>
    </row>
    <row r="31" ht="15.75" customHeight="1">
      <c r="B31" s="15"/>
    </row>
    <row r="32" ht="15.75" customHeight="1">
      <c r="B32" s="15"/>
    </row>
    <row r="33" ht="15.75" customHeight="1">
      <c r="B33" s="1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